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bilek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810.1" sheetId="3" r:id="rId3"/>
    <sheet name="SO 810.2" sheetId="4" r:id="rId4"/>
    <sheet name="SO 810.4" sheetId="5" r:id="rId5"/>
  </sheets>
  <definedNames/>
  <calcPr/>
  <webPublishing/>
</workbook>
</file>

<file path=xl/sharedStrings.xml><?xml version="1.0" encoding="utf-8"?>
<sst xmlns="http://schemas.openxmlformats.org/spreadsheetml/2006/main" count="658" uniqueCount="194">
  <si>
    <t>Firma: PUDIS a.s.</t>
  </si>
  <si>
    <t>Rekapitulace ceny</t>
  </si>
  <si>
    <t>Stavba: D20-036-23 - I/14 Solnice, obchvat – zemní práce pro ZAV</t>
  </si>
  <si>
    <t>Varianta: ZŘ-CU 2024 -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</si>
  <si>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</si>
  <si>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</si>
  <si>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</si>
  <si>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</si>
  <si>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</si>
  <si>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</si>
  <si>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</si>
  <si>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</si>
  <si>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</si>
  <si>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</si>
  <si>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</si>
  <si>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D20-036-23</t>
  </si>
  <si>
    <t>I/14 Solnice, obchvat – zemní práce pro ZAV</t>
  </si>
  <si>
    <t>O</t>
  </si>
  <si>
    <t>Rozpočet:</t>
  </si>
  <si>
    <t>0,00</t>
  </si>
  <si>
    <t>15,00</t>
  </si>
  <si>
    <t>21,00</t>
  </si>
  <si>
    <t>2</t>
  </si>
  <si>
    <t>3</t>
  </si>
  <si>
    <t>0</t>
  </si>
  <si>
    <t>SO 000</t>
  </si>
  <si>
    <t>Vedlejší a ostatní náklady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</si>
  <si>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</si>
  <si>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</si>
  <si>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</si>
  <si>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</si>
  <si>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</si>
  <si>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</si>
  <si>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</si>
  <si>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</si>
  <si>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</si>
  <si>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</si>
  <si>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</si>
  <si>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</si>
  <si>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</si>
  <si>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</si>
  <si>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</si>
  <si>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</si>
  <si>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</si>
  <si>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</si>
  <si>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</si>
  <si>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</si>
  <si>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</si>
  <si>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</si>
  <si>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</si>
  <si>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</si>
  <si>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VV</t>
  </si>
  <si>
    <t>ZŘÍZENÍ A ODSTRANĚNÍ VÝJEZDŮ ZE STAVENIŠTĚ  
KOMPLETNÍ DOPRAVNĚ INŽENÝRSKÁ OPATŘENÍ PO DOBU VÝSTAVBY  
VČETNĚ PŘECHODNÉHO SVISLÉHO I VODOROVNÉHO DOPRAVNÍHO ZNAČENÍ, DOPRAVNÍCH ZAŘÍZENÍ, ZÁBRAN A OPLOCENÍ A POD (DODÁVKA, MONTÁŽ, PRONÁJEM, KONTROLA, ÚDRŽBA, PŘEMÍSŤOVÁNÍ, PŘEDZNAČOVÁNÍ, DEMONTÁŽ)  
SOUČÁSTÍ POLOŽKY JE I ZAJIŠTĚNÍ TRVALÉ SJÍZDNOSTI BĚHEM CELÉ STAVBY NEJMÉNĚ V JEDNOM JÍZDNÍM PRUHU VČ PŘÍPADNÝCH PROVIZORNÍCH DOSYPÁVEK KRAJNIC A JEJICH NÁSLEDNÉHO ODSTRANĚNÍ  
VČETNĚ DOKUMENTACE POTŘEBNÉ PRO STANOVENÍ PŘECHODNÉHO ZNAČENÍ, EVENT. ROZHODNUTÍ O ZVLÁŠTNÍM UŽÍVÁNÍ, VČETNĚ NEZBYTNÉ INŽENÝRSKÉ ČINNOSTI K ZAJIŠTĚNÍ POTŘEBNÝCH POVOLENÍ, VČETNĚ SPRÁVNÍCH POPLATKŮ  
PŘEDPOKLAD POČTU ZNAČEK DLE PŘÍLOHY E - ZÁSADY ORGANIZACE VÝSTAVBY  
SOUČÁSTÍ FAKTURACE V RÁMCI TÉTO POLOŽKY BUDE PODROBNÝ ROZPIS POUŽITÝCH ZNAČEK A ZAŘÍZENÍ  
POLOŽKA BUDE ČERPÁNA DLE SKUTEČNOSTI NA ZÁKLADĚ TDI 
1=1,00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</si>
  <si>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</si>
  <si>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</si>
  <si>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</si>
  <si>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</si>
  <si>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Dodatečná ochrana stávajících inženýrských sítí při zemních prací na staveništi, např. v místě křížení IS se staveništní komunikací 
1=1,00 [A]</t>
  </si>
  <si>
    <t>02821</t>
  </si>
  <si>
    <t>PRŮZKUMNÉ PRÁCE ARCHEOLOGICKÉ NA POVRCHU</t>
  </si>
  <si>
    <t>Podrobný záchranný archeologický průzkum v případě potřeby. 
Položka bude čerpána na základě skutečnosti a se souhlasem TDS a objednatele. 
Provizorní cena - 5,0 mil. Kč.1=1,00 [A]</t>
  </si>
  <si>
    <t>zahrnuje veškeré náklady spojené s objednatelem požadovanými pracemi</t>
  </si>
  <si>
    <t>B</t>
  </si>
  <si>
    <t>Archeologický dohled při provádění skrývek. Položka bude čerpána na základě skutečnosti a se souhlasem TDS a objednatele. 
Provizorní cena 252209,- Kč. 1=1,00 [A]</t>
  </si>
  <si>
    <t>02910</t>
  </si>
  <si>
    <t>a</t>
  </si>
  <si>
    <t>OSTATNÍ POŽADAVKY - ZEMĚMĚŘIČSKÁ MĚŘENÍ</t>
  </si>
  <si>
    <t>Geodetické vytýčení 
1=1,00 [A]</t>
  </si>
  <si>
    <t>zahrnuje veškeré náklady spojené s objednatelem požadovanými pracemi,  
- pro stanovení orientační investorské ceny určete jednotkovou cenu jako 1% odhadované ceny stavby</t>
  </si>
  <si>
    <t>b</t>
  </si>
  <si>
    <t>Ověření polohy stávajících sítí technické infrastruktury, vč. jejich vytýčení a poplatků správcům těchto sítí za součinnost 
1=1,00 [A]</t>
  </si>
  <si>
    <t>7</t>
  </si>
  <si>
    <t>02911</t>
  </si>
  <si>
    <t>OSTATNÍ POŽADAVKY - GEODETICKÉ ZAMĚŘENÍ</t>
  </si>
  <si>
    <t>HM</t>
  </si>
  <si>
    <t>ZAMĚŘENÍ SKUTEČNÉHO PROVEDENÍ STAVBY 
1=1,00 [A]</t>
  </si>
  <si>
    <t>8</t>
  </si>
  <si>
    <t>02940</t>
  </si>
  <si>
    <t>OSTATNÍ POŽADAVKY - VYPRACOVÁNÍ DOKUMENTACE</t>
  </si>
  <si>
    <t>DOKUMENTACE SKUTEČNÉHO PROVEDENÍ STAVBY, OBSAH A ROZSAH DLE ZADÁVACÍ DOKUMENTACE 
1=1,00 [A]</t>
  </si>
  <si>
    <t>02950</t>
  </si>
  <si>
    <t>OSTATNÍ POŽADAVKY - POSUDKY, KONTROLY, REVIZNÍ ZPRÁVY</t>
  </si>
  <si>
    <t>Pasportizace přístupových komunikací a nemovitostí v zájmovém území celé akce před zahájením a po dokončení prací, dopravního značení, vybavení komunikace - odvodnění příkopu, vodní tok, přilehlé pozemky, nemovitosti a objekty inženýrských sítí (v zájmovém prostoru).  
Projednání pasportizace provedené před zahájením prací s příslušnými orgány státní správy, majiteli a správci komunikací a s ohledem na místní podmínky i s dotčenými obcemi, předání potvrzené pasportizace majetkovým správcem příslušné komunikace Objednateli. 
Následně pasportizace po dokončení akce s projednáním a prokázáním  stavů konstrukcí, objektů a pozemků před a po akci, která bude potvrzená majetkovým správcem příslušné komunikace a předána Objednateli.   
Celkem pasportizace včetně kompletní dokumentace v tištěné podobě a předání na CD. 
Viz ZTKP Kapitola 1, čl. 1.9.5.2</t>
  </si>
  <si>
    <t>1=1,00 [A]</t>
  </si>
  <si>
    <t>02960</t>
  </si>
  <si>
    <t>OSTATNÍ POŽADAVKY - ODBORNÝ DOZOR</t>
  </si>
  <si>
    <t>GEOTECHNICKÝ DOZOR pro stanovení mocnosti skrývek: 
1=1,00 [A]</t>
  </si>
  <si>
    <t>zahrnuje veškeré náklady spojené s objednatelem požadovaným dozorem</t>
  </si>
  <si>
    <t>11</t>
  </si>
  <si>
    <t>02991</t>
  </si>
  <si>
    <t>OSTATNÍ POŽADAVKY - INFORMAČNÍ TABULE</t>
  </si>
  <si>
    <t>KUS</t>
  </si>
  <si>
    <t>Iinformačníh tabule   
Sada sestavená z 2 ks velkoplošných tabulí s popisem stavby, investora, dodavatele atd. dle ZTKP Kapitola 1, čl. 1.8.3 
2=2,00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</si>
  <si>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</si>
  <si>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12</t>
  </si>
  <si>
    <t>03510</t>
  </si>
  <si>
    <t>R</t>
  </si>
  <si>
    <t>STAVEBNÍ STROJE MOBILNÍ NA ZEMNÍ PRÁCE</t>
  </si>
  <si>
    <t>HOD</t>
  </si>
  <si>
    <t>Otočné kolové či pásové rypadlo s širokou rovnou lžící bez ozubeného břitu tzv. "svahovka". 
Pouze pro vykonávání drobných prací na pokyn archeologa. Využití i více strojů současně dle požadavků archeologa 
 množství předpokládané, čerpání položky jen se souhlasem investora 
90=90,00 [A]</t>
  </si>
  <si>
    <t>zahrnuje objednatelem povolené náklady na stavební vybavení zhotovitele</t>
  </si>
  <si>
    <t>SO 810.1</t>
  </si>
  <si>
    <t>Příprava území – kácení zeleně</t>
  </si>
  <si>
    <t>014101</t>
  </si>
  <si>
    <t>POPLATKY ZA SKLÁDKU</t>
  </si>
  <si>
    <t>M3</t>
  </si>
  <si>
    <t>poplatek za uložení pařezů na skládce, předpoklad pařezy do 30 cm - 0,09 m3/ks, do 50 cm - 0,25 m3/ks, do 90 cm - 0,81 m3/ks, 
48*0,09+34*0,25+2*0,81=14,44 [A]</t>
  </si>
  <si>
    <t>zahrnuje veškeré poplatky provozovateli skládky související s uložením odpadu na skládce.</t>
  </si>
  <si>
    <t>Zemní práce</t>
  </si>
  <si>
    <t>11120</t>
  </si>
  <si>
    <t>ODSTRANĚNÍ KŘOVIN</t>
  </si>
  <si>
    <t>M2</t>
  </si>
  <si>
    <t>odvoz k dalšímu zpracování, větve se likvidují štěpkováním, dřevní hmotu ( kmeny a štěpku z větví ) odkoupí zhotovitel , odvoz v ceně zhotovitele 
2205=2 205,00 [A]</t>
  </si>
  <si>
    <t>odstranění křovin a stromů do průměru 100 mm 
doprava dřevin bez ohledu na vzdálenost 
spálení na hromadách nebo štěpkování</t>
  </si>
  <si>
    <t>11211</t>
  </si>
  <si>
    <t>KÁCENÍ STROMŮ D KMENE DO 0,5M</t>
  </si>
  <si>
    <t>Odstranění stromů , doprava dřevin bez ohledu na vzdálenost, s povinným odkupem dřevní hmoty zhotovitelem 
dřevo tvrdé odhad množství dřevní hmoty 0,49m3/ks cca 16,65 m3 
34=34,00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</si>
  <si>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</t>
  </si>
  <si>
    <t>11212</t>
  </si>
  <si>
    <t>KÁCENÍ STROMŮ D KMENE DO 0,9M</t>
  </si>
  <si>
    <t>Odstranění stromů , doprava dřevin bez ohledu na vzdálenost, s povinným odkupem dřevní hmoty zhotovitelem 
dřevo tvrdé odhad množství dřevní hmoty 1m3/ks cca 2 m3 
2=2,00 [A]</t>
  </si>
  <si>
    <t>11214</t>
  </si>
  <si>
    <t>KÁCENÍ STROMŮ D KMENE DO 0,3M</t>
  </si>
  <si>
    <t>Odstranění stromů , doprava dřevin bez ohledu na vzdálenost, s povinným odkupem dřevní hmoty zhotovitelem 
dřevo tvrdé odhad množství dřevní hmoty 0,15m3/ks cca 7,2 m3 
48=48,00 [A]</t>
  </si>
  <si>
    <t>11221</t>
  </si>
  <si>
    <t>ODSTRANĚNÍ PAŘEZŮ D DO 0,5M</t>
  </si>
  <si>
    <t>Odstranění pařezů, doprava dřevin bez ohledu na vzdálenost, odvoz a uložení na skládce 
Práce se musí provádět za dhledu archeologa 
48+34=82,00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</si>
  <si>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</si>
  <si>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11222</t>
  </si>
  <si>
    <t>ODSTRANĚNÍ PAŘEZŮ D DO 0,9M</t>
  </si>
  <si>
    <t>Odstranění pařezů, doprava dřevin bez ohledu na vzdálenost, odvoz a uložení na skládce 
Práce se musí provádět za dhledu archeologa 
2=2,00 [A]</t>
  </si>
  <si>
    <t>SO 810.2</t>
  </si>
  <si>
    <t>Příprava území - skrývka ornice</t>
  </si>
  <si>
    <t>11020</t>
  </si>
  <si>
    <t>VŠEOBECNÉ VYKLIZENÍ ZEMĚDĚLSKÝCH PLOCH</t>
  </si>
  <si>
    <t>Jedná se o odstranění zbytků zemědělské výroby na zemědělských pozemcích, organických zbytků a malých staveb jako boudy, krmelce a ohrady u ostatních ploch. 
Zbytky budou odvezeny na předem určenou skládku (vč. uložení a poplatku za skládku), čerpání položky jen se souhlasem investora 
74977=74 977,00 [A]</t>
  </si>
  <si>
    <t>zahrnuje odstranění všech překážek pro uskutečnění stavby s výjimkou sejmutí ornice a podorničních vrstev</t>
  </si>
  <si>
    <t>11110</t>
  </si>
  <si>
    <t>ODSTRANĚNÍ TRAVIN</t>
  </si>
  <si>
    <t>posekání trávy a zbytků zemědělských plodin, orba na ploše celoplošné skrývky 
74977=74 977,00 [A]</t>
  </si>
  <si>
    <t>odstranění travin bez ohledu na způsob provedení 
přemístění travin s uložením na hromady</t>
  </si>
  <si>
    <t>11511</t>
  </si>
  <si>
    <t>ČERPÁNÍ VODY DO 500 L/MIN</t>
  </si>
  <si>
    <t>čerpání vody z výkopů archeologických prací, v případě potřeby, množství předpokladáno, čerpání položky jen se souhlasem investora 
180 =180,00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</si>
  <si>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</si>
  <si>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</si>
  <si>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</si>
  <si>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zhotovitel stavby musí postupovat dle pokynů archeologů, strhávání po vrstvách např. 10cm, použití lžíce s břitem 
 -0,11 až 0,10 Oblast 1 - plošná skrývka 0,30 0,00 0,30 0,00 0,00 0,00 
0,10 až 0,16 Oblast 2 - neskrývá se 0,00 0,00 0,00 0,00 0,00 0,00 
0,16 až 0,44 Oblast 3 - plošná skrývka 0,25 0,00 0,25 13398,00 3349,50 0,00 
0,44 až 0,52 Oblast 4 - plošná skrývka 0,30 0,20 0,50 3414,00 1024,20 682,80 
0,52 až 0,58 Oblast 5 - plošná skrývka 0,20 0,00 0,20 3913,00 782,60 0,00 
0,58 až 0,86 Oblast 6 - plošná skrývka 0,30 0,10 0,40 14003,00 4200,90 1400,30 
0,86 až 1,00 Oblast 7 - plošná skrývka 0,15 0,00 0,15 4802,00 720,30 0,00 
1,00 až 1,17 Oblast 8 - plošná skrývka 0,20 0,00 0,20 11018,00 2203,60 0,00 
1,17 až 1,48 Oblast 9 - plošná skrývka 0,15 0,00 0,15 15165,00 2274,75 0,00 
1,48 až 1,70 Oblast 10 - plošná skrývka 0,20 0,00 0,20 9264,00 1852,80 0,00 
16408,65+2083,1=18 491,75 [A]</t>
  </si>
  <si>
    <t>položka zahrnuje sejmutí ornice bez ohledu na tloušťku vrstvy a její vodorovnou dopravu 
nezahrnuje uložení na trvalou skládku</t>
  </si>
  <si>
    <t>12573</t>
  </si>
  <si>
    <t>VYKOPÁVKY ZE ZEMNÍKŮ A SKLÁDEK TŘ. I</t>
  </si>
  <si>
    <t>Natěžení a dovoz ornice a podorničí z mezideponie 
18491,75-3557,1=14 934,65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</si>
  <si>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</si>
  <si>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Naložení a odvoz ornice třídy ochrany I. a II. na zemědělské plochy ZEAS Podorlicko z mezideponie 
3557,1=3 557,10 [A]</t>
  </si>
  <si>
    <t>c</t>
  </si>
  <si>
    <t>natěžení a dovoz zeminy vykopané při provádění archeologického výzkumu na mezideponii 
Provádění výkopů je vykázáno v položce 03510 SO 000  Vedlejší a ostatní náklady 
 množství předpokládané, čerpání položky jen se souhlasem investora 
480=480,00 [A]</t>
  </si>
  <si>
    <t>d</t>
  </si>
  <si>
    <t>natěžení a dovoz zeminy pro zpětný zásyp jam po arch. výzkumu, dle pol. 17411 
 množství předpokládané, čerpání položky jen se souhlasem investora 
480=480,00 [A]</t>
  </si>
  <si>
    <t>17120</t>
  </si>
  <si>
    <t>ULOŽENÍ SYPANINY DO NÁSYPŮ A NA SKLÁDKY BEZ ZHUTNĚNÍ</t>
  </si>
  <si>
    <t>18491,75-3557,1=14 934,65 [A] ornice k vrácení 
3557,1=3 557,10 [B] ornice k odvozu na rekultivace 
Celkem: A+B=18 491,75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</si>
  <si>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</si>
  <si>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na depinii MAS Podorlicko 
3557,1=3 557,10 [A]</t>
  </si>
  <si>
    <t>17411</t>
  </si>
  <si>
    <t>ZÁSYP JAM A RÝH ZEMINOU SE ZHUTNĚNÍM</t>
  </si>
  <si>
    <t>zásyp jam po arch. výzkumu, množství předpokládané, čerpání položky jen se souhlasem investora 
480=480,00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</si>
  <si>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</si>
  <si>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</si>
  <si>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</si>
  <si>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14934,65=14 934,65 [A]</t>
  </si>
  <si>
    <t>položka zahrnuje: 
nutné přemístění ornice z dočasných skládek vzdálených do 50m 
rozprostření ornice v předepsané tloušťce v rovině a ve svahu do 1:5</t>
  </si>
  <si>
    <t>13</t>
  </si>
  <si>
    <t>18481</t>
  </si>
  <si>
    <t>OCHRANA STROMŮ BEDNĚNÍM</t>
  </si>
  <si>
    <t>29*(0,5+0,5+0,5+0,5)*1,5=87,00 [A]</t>
  </si>
  <si>
    <t>položka zahrnuje veškerý materiál, výrobky a polotovary, včetně mimostaveništní a vnitrostaveništní dopravy (rovněž přesuny), včetně naložení a složení, případně s uložením</t>
  </si>
  <si>
    <t>14</t>
  </si>
  <si>
    <t>18710</t>
  </si>
  <si>
    <t>OŠETŘENÍ ORNICE NA SKLÁDCE</t>
  </si>
  <si>
    <t>, čerpání položky jen se souhlasem investora 
14934,65=14 934,65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</si>
  <si>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</si>
  <si>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810.4</t>
  </si>
  <si>
    <t>Dočasné odchytové a bezodchytové bariéry</t>
  </si>
  <si>
    <t>Ostatní konstrukce a práce</t>
  </si>
  <si>
    <t>91900-1</t>
  </si>
  <si>
    <t>Dočasná bariera - instalace</t>
  </si>
  <si>
    <t>1=1,00 [A] 
Instalace  bariéry : zatlučení kolíků, připevnění folie, usazení odchytových nádob v navrhovaných úsecích (dle mapových podkladů), přihrnutí folie, zarovnání terénu</t>
  </si>
  <si>
    <t>91900-2</t>
  </si>
  <si>
    <t>Dočasná bariera - demontáž</t>
  </si>
  <si>
    <t>1=1,00 [A] 
Deinstalace bariéry: vytažení kolíků, odstranění odchytových nádob, sbalení folie, ekologická likvidace folie, ruční zarovnání terénu</t>
  </si>
  <si>
    <t>91900-3</t>
  </si>
  <si>
    <t>Obsluha odchytových barier</t>
  </si>
  <si>
    <t>KPL/měs.</t>
  </si>
  <si>
    <t>6=6,00 [A] 
Údržba bariéry: oprava bariéry poškozené povětrnostními podmínkami, zvěří, stavebními mechanismy, vandalismem, úpravy a přesuny bariéry dle požadavků stavby, aj. 
Vybírání nádob a transfer zvířat v době sezony:  ve dne 
Zpracování průběžných zpráv a závěrečné zprávy: vedení a zpracování statistik, roční souhrnná zpráva s roční statistikou, fotodokumentací, projednání s OOP</t>
  </si>
</sst>
</file>

<file path=xl/styles.xml><?xml version="1.0" encoding="utf-8"?>
<styleSheet xmlns="http://schemas.openxmlformats.org/spreadsheetml/2006/main">
  <numFmts count="2">
    <numFmt numFmtId="177" formatCode="#,##0"/>
    <numFmt numFmtId="178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8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</f>
      </c>
      <c s="1"/>
      <c s="1"/>
    </row>
    <row r="7" spans="1:5" ht="12.75" customHeight="1">
      <c r="A7" s="1"/>
      <c s="4" t="s">
        <v>5</v>
      </c>
      <c s="7">
        <f>0+E10+E11+E12+E13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101</v>
      </c>
      <c s="20" t="s">
        <v>102</v>
      </c>
      <c s="21">
        <f>'SO 810.1'!I3</f>
      </c>
      <c s="21">
        <f>'SO 810.1'!O2</f>
      </c>
      <c s="21">
        <f>C11+D11</f>
      </c>
    </row>
    <row r="12" spans="1:5" ht="12.75" customHeight="1">
      <c r="A12" s="20" t="s">
        <v>131</v>
      </c>
      <c s="20" t="s">
        <v>132</v>
      </c>
      <c s="21">
        <f>'SO 810.2'!I3</f>
      </c>
      <c s="21">
        <f>'SO 810.2'!O2</f>
      </c>
      <c s="21">
        <f>C12+D12</f>
      </c>
    </row>
    <row r="13" spans="1:5" ht="12.75" customHeight="1">
      <c r="A13" s="20" t="s">
        <v>181</v>
      </c>
      <c s="20" t="s">
        <v>182</v>
      </c>
      <c s="21">
        <f>'SO 810.4'!I3</f>
      </c>
      <c s="21">
        <f>'SO 810.4'!O2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280.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6" ht="12.75">
      <c r="A13" s="25" t="s">
        <v>45</v>
      </c>
      <c s="29" t="s">
        <v>22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38.25">
      <c r="A15" s="37" t="s">
        <v>51</v>
      </c>
      <c r="E15" s="38" t="s">
        <v>57</v>
      </c>
    </row>
    <row r="16" spans="1:5" ht="12.75">
      <c r="A16" t="s">
        <v>53</v>
      </c>
      <c r="E16" s="36" t="s">
        <v>54</v>
      </c>
    </row>
    <row r="17" spans="1:16" ht="12.75">
      <c r="A17" s="25" t="s">
        <v>45</v>
      </c>
      <c s="29" t="s">
        <v>23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38.25">
      <c r="A19" s="37" t="s">
        <v>51</v>
      </c>
      <c r="E19" s="38" t="s">
        <v>60</v>
      </c>
    </row>
    <row r="20" spans="1:5" ht="12.75">
      <c r="A20" t="s">
        <v>53</v>
      </c>
      <c r="E20" s="36" t="s">
        <v>61</v>
      </c>
    </row>
    <row r="21" spans="1:16" ht="12.75">
      <c r="A21" s="25" t="s">
        <v>45</v>
      </c>
      <c s="29" t="s">
        <v>33</v>
      </c>
      <c s="29" t="s">
        <v>58</v>
      </c>
      <c s="25" t="s">
        <v>62</v>
      </c>
      <c s="30" t="s">
        <v>59</v>
      </c>
      <c s="31" t="s">
        <v>49</v>
      </c>
      <c s="32">
        <v>1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38.25">
      <c r="A23" s="37" t="s">
        <v>51</v>
      </c>
      <c r="E23" s="38" t="s">
        <v>63</v>
      </c>
    </row>
    <row r="24" spans="1:5" ht="12.75">
      <c r="A24" t="s">
        <v>53</v>
      </c>
      <c r="E24" s="36" t="s">
        <v>61</v>
      </c>
    </row>
    <row r="25" spans="1:16" ht="12.75">
      <c r="A25" s="25" t="s">
        <v>45</v>
      </c>
      <c s="29" t="s">
        <v>35</v>
      </c>
      <c s="29" t="s">
        <v>64</v>
      </c>
      <c s="25" t="s">
        <v>65</v>
      </c>
      <c s="30" t="s">
        <v>66</v>
      </c>
      <c s="31" t="s">
        <v>49</v>
      </c>
      <c s="32">
        <v>1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25.5">
      <c r="A27" s="37" t="s">
        <v>51</v>
      </c>
      <c r="E27" s="38" t="s">
        <v>67</v>
      </c>
    </row>
    <row r="28" spans="1:5" ht="38.25">
      <c r="A28" t="s">
        <v>53</v>
      </c>
      <c r="E28" s="36" t="s">
        <v>68</v>
      </c>
    </row>
    <row r="29" spans="1:16" ht="12.75">
      <c r="A29" s="25" t="s">
        <v>45</v>
      </c>
      <c s="29" t="s">
        <v>37</v>
      </c>
      <c s="29" t="s">
        <v>64</v>
      </c>
      <c s="25" t="s">
        <v>69</v>
      </c>
      <c s="30" t="s">
        <v>66</v>
      </c>
      <c s="31" t="s">
        <v>49</v>
      </c>
      <c s="32">
        <v>1</v>
      </c>
      <c s="33">
        <v>0</v>
      </c>
      <c s="34">
        <f>ROUND(ROUND(H29,2)*ROUND(G29,2),0)</f>
      </c>
      <c r="O29">
        <f>(I29*21)/100</f>
      </c>
      <c t="s">
        <v>22</v>
      </c>
    </row>
    <row r="30" spans="1:5" ht="12.75">
      <c r="A30" s="35" t="s">
        <v>50</v>
      </c>
      <c r="E30" s="36" t="s">
        <v>47</v>
      </c>
    </row>
    <row r="31" spans="1:5" ht="38.25">
      <c r="A31" s="37" t="s">
        <v>51</v>
      </c>
      <c r="E31" s="38" t="s">
        <v>70</v>
      </c>
    </row>
    <row r="32" spans="1:5" ht="38.25">
      <c r="A32" t="s">
        <v>53</v>
      </c>
      <c r="E32" s="36" t="s">
        <v>68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74</v>
      </c>
      <c s="32">
        <v>1</v>
      </c>
      <c s="33">
        <v>0</v>
      </c>
      <c s="34">
        <f>ROUND(ROUND(H33,2)*ROUND(G33,2),0)</f>
      </c>
      <c r="O33">
        <f>(I33*21)/100</f>
      </c>
      <c t="s">
        <v>22</v>
      </c>
    </row>
    <row r="34" spans="1:5" ht="12.75">
      <c r="A34" s="35" t="s">
        <v>50</v>
      </c>
      <c r="E34" s="36" t="s">
        <v>47</v>
      </c>
    </row>
    <row r="35" spans="1:5" ht="25.5">
      <c r="A35" s="37" t="s">
        <v>51</v>
      </c>
      <c r="E35" s="38" t="s">
        <v>75</v>
      </c>
    </row>
    <row r="36" spans="1:5" ht="12.75">
      <c r="A36" t="s">
        <v>53</v>
      </c>
      <c r="E36" s="36" t="s">
        <v>61</v>
      </c>
    </row>
    <row r="37" spans="1:16" ht="12.75">
      <c r="A37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4">
        <f>ROUND(ROUND(H37,2)*ROUND(G37,2),0)</f>
      </c>
      <c r="O37">
        <f>(I37*21)/100</f>
      </c>
      <c t="s">
        <v>22</v>
      </c>
    </row>
    <row r="38" spans="1:5" ht="12.75">
      <c r="A38" s="35" t="s">
        <v>50</v>
      </c>
      <c r="E38" s="36" t="s">
        <v>47</v>
      </c>
    </row>
    <row r="39" spans="1:5" ht="38.25">
      <c r="A39" s="37" t="s">
        <v>51</v>
      </c>
      <c r="E39" s="38" t="s">
        <v>79</v>
      </c>
    </row>
    <row r="40" spans="1:5" ht="12.75">
      <c r="A40" t="s">
        <v>53</v>
      </c>
      <c r="E40" s="36" t="s">
        <v>61</v>
      </c>
    </row>
    <row r="41" spans="1:16" ht="12.75">
      <c r="A41" s="25" t="s">
        <v>45</v>
      </c>
      <c s="29" t="s">
        <v>40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4">
        <f>ROUND(ROUND(H41,2)*ROUND(G41,2),0)</f>
      </c>
      <c r="O41">
        <f>(I41*21)/100</f>
      </c>
      <c t="s">
        <v>22</v>
      </c>
    </row>
    <row r="42" spans="1:5" ht="178.5">
      <c r="A42" s="35" t="s">
        <v>50</v>
      </c>
      <c r="E42" s="36" t="s">
        <v>82</v>
      </c>
    </row>
    <row r="43" spans="1:5" ht="12.75">
      <c r="A43" s="37" t="s">
        <v>51</v>
      </c>
      <c r="E43" s="38" t="s">
        <v>83</v>
      </c>
    </row>
    <row r="44" spans="1:5" ht="12.75">
      <c r="A44" t="s">
        <v>53</v>
      </c>
      <c r="E44" s="36" t="s">
        <v>61</v>
      </c>
    </row>
    <row r="45" spans="1:16" ht="12.75">
      <c r="A45" s="25" t="s">
        <v>45</v>
      </c>
      <c s="29" t="s">
        <v>42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4">
        <f>ROUND(ROUND(H45,2)*ROUND(G45,2),0)</f>
      </c>
      <c r="O45">
        <f>(I45*21)/100</f>
      </c>
      <c t="s">
        <v>22</v>
      </c>
    </row>
    <row r="46" spans="1:5" ht="12.75">
      <c r="A46" s="35" t="s">
        <v>50</v>
      </c>
      <c r="E46" s="36" t="s">
        <v>47</v>
      </c>
    </row>
    <row r="47" spans="1:5" ht="25.5">
      <c r="A47" s="37" t="s">
        <v>51</v>
      </c>
      <c r="E47" s="38" t="s">
        <v>86</v>
      </c>
    </row>
    <row r="48" spans="1:5" ht="12.75">
      <c r="A48" t="s">
        <v>53</v>
      </c>
      <c r="E48" s="36" t="s">
        <v>87</v>
      </c>
    </row>
    <row r="49" spans="1:16" ht="12.75">
      <c r="A49" s="25" t="s">
        <v>45</v>
      </c>
      <c s="29" t="s">
        <v>88</v>
      </c>
      <c s="29" t="s">
        <v>89</v>
      </c>
      <c s="25" t="s">
        <v>47</v>
      </c>
      <c s="30" t="s">
        <v>90</v>
      </c>
      <c s="31" t="s">
        <v>91</v>
      </c>
      <c s="32">
        <v>2</v>
      </c>
      <c s="33">
        <v>0</v>
      </c>
      <c s="34">
        <f>ROUND(ROUND(H49,2)*ROUND(G49,2),0)</f>
      </c>
      <c r="O49">
        <f>(I49*21)/100</f>
      </c>
      <c t="s">
        <v>22</v>
      </c>
    </row>
    <row r="50" spans="1:5" ht="12.75">
      <c r="A50" s="35" t="s">
        <v>50</v>
      </c>
      <c r="E50" s="36" t="s">
        <v>47</v>
      </c>
    </row>
    <row r="51" spans="1:5" ht="51">
      <c r="A51" s="37" t="s">
        <v>51</v>
      </c>
      <c r="E51" s="38" t="s">
        <v>92</v>
      </c>
    </row>
    <row r="52" spans="1:5" ht="89.25">
      <c r="A52" t="s">
        <v>53</v>
      </c>
      <c r="E52" s="36" t="s">
        <v>93</v>
      </c>
    </row>
    <row r="53" spans="1:16" ht="12.75">
      <c r="A53" s="25" t="s">
        <v>45</v>
      </c>
      <c s="29" t="s">
        <v>94</v>
      </c>
      <c s="29" t="s">
        <v>95</v>
      </c>
      <c s="25" t="s">
        <v>96</v>
      </c>
      <c s="30" t="s">
        <v>97</v>
      </c>
      <c s="31" t="s">
        <v>98</v>
      </c>
      <c s="32">
        <v>90</v>
      </c>
      <c s="33">
        <v>0</v>
      </c>
      <c s="34">
        <f>ROUND(ROUND(H53,2)*ROUND(G53,2),0)</f>
      </c>
      <c r="O53">
        <f>(I53*21)/100</f>
      </c>
      <c t="s">
        <v>22</v>
      </c>
    </row>
    <row r="54" spans="1:5" ht="12.75">
      <c r="A54" s="35" t="s">
        <v>50</v>
      </c>
      <c r="E54" s="36" t="s">
        <v>47</v>
      </c>
    </row>
    <row r="55" spans="1:5" ht="76.5">
      <c r="A55" s="37" t="s">
        <v>51</v>
      </c>
      <c r="E55" s="38" t="s">
        <v>99</v>
      </c>
    </row>
    <row r="56" spans="1:5" ht="12.75">
      <c r="A56" t="s">
        <v>53</v>
      </c>
      <c r="E56" s="36" t="s">
        <v>100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</v>
      </c>
      <c s="39">
        <f>0+I8+I13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101</v>
      </c>
      <c s="6"/>
      <c s="18" t="s">
        <v>102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105</v>
      </c>
      <c s="32">
        <v>14.44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38.25">
      <c r="A11" s="37" t="s">
        <v>51</v>
      </c>
      <c r="E11" s="38" t="s">
        <v>106</v>
      </c>
    </row>
    <row r="12" spans="1:5" ht="25.5">
      <c r="A12" t="s">
        <v>53</v>
      </c>
      <c r="E12" s="36" t="s">
        <v>107</v>
      </c>
    </row>
    <row r="13" spans="1:18" ht="12.75" customHeight="1">
      <c r="A13" s="6" t="s">
        <v>43</v>
      </c>
      <c s="6"/>
      <c s="41" t="s">
        <v>29</v>
      </c>
      <c s="6"/>
      <c s="27" t="s">
        <v>108</v>
      </c>
      <c s="6"/>
      <c s="6"/>
      <c s="6"/>
      <c s="42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25" t="s">
        <v>45</v>
      </c>
      <c s="29" t="s">
        <v>22</v>
      </c>
      <c s="29" t="s">
        <v>109</v>
      </c>
      <c s="25" t="s">
        <v>47</v>
      </c>
      <c s="30" t="s">
        <v>110</v>
      </c>
      <c s="31" t="s">
        <v>111</v>
      </c>
      <c s="32">
        <v>2205</v>
      </c>
      <c s="33">
        <v>0</v>
      </c>
      <c s="34">
        <f>ROUND(ROUND(H14,2)*ROUND(G14,2),0)</f>
      </c>
      <c r="O14">
        <f>(I14*21)/100</f>
      </c>
      <c t="s">
        <v>22</v>
      </c>
    </row>
    <row r="15" spans="1:5" ht="12.75">
      <c r="A15" s="35" t="s">
        <v>50</v>
      </c>
      <c r="E15" s="36" t="s">
        <v>47</v>
      </c>
    </row>
    <row r="16" spans="1:5" ht="38.25">
      <c r="A16" s="37" t="s">
        <v>51</v>
      </c>
      <c r="E16" s="38" t="s">
        <v>112</v>
      </c>
    </row>
    <row r="17" spans="1:5" ht="38.25">
      <c r="A17" t="s">
        <v>53</v>
      </c>
      <c r="E17" s="36" t="s">
        <v>113</v>
      </c>
    </row>
    <row r="18" spans="1:16" ht="12.75">
      <c r="A18" s="25" t="s">
        <v>45</v>
      </c>
      <c s="29" t="s">
        <v>23</v>
      </c>
      <c s="29" t="s">
        <v>114</v>
      </c>
      <c s="25" t="s">
        <v>47</v>
      </c>
      <c s="30" t="s">
        <v>115</v>
      </c>
      <c s="31" t="s">
        <v>91</v>
      </c>
      <c s="32">
        <v>34</v>
      </c>
      <c s="33">
        <v>0</v>
      </c>
      <c s="34">
        <f>ROUND(ROUND(H18,2)*ROUND(G18,2),0)</f>
      </c>
      <c r="O18">
        <f>(I18*21)/100</f>
      </c>
      <c t="s">
        <v>22</v>
      </c>
    </row>
    <row r="19" spans="1:5" ht="12.75">
      <c r="A19" s="35" t="s">
        <v>50</v>
      </c>
      <c r="E19" s="36" t="s">
        <v>47</v>
      </c>
    </row>
    <row r="20" spans="1:5" ht="51">
      <c r="A20" s="37" t="s">
        <v>51</v>
      </c>
      <c r="E20" s="38" t="s">
        <v>116</v>
      </c>
    </row>
    <row r="21" spans="1:5" ht="76.5">
      <c r="A21" t="s">
        <v>53</v>
      </c>
      <c r="E21" s="36" t="s">
        <v>117</v>
      </c>
    </row>
    <row r="22" spans="1:16" ht="12.75">
      <c r="A22" s="25" t="s">
        <v>45</v>
      </c>
      <c s="29" t="s">
        <v>33</v>
      </c>
      <c s="29" t="s">
        <v>118</v>
      </c>
      <c s="25" t="s">
        <v>47</v>
      </c>
      <c s="30" t="s">
        <v>119</v>
      </c>
      <c s="31" t="s">
        <v>91</v>
      </c>
      <c s="32">
        <v>2</v>
      </c>
      <c s="33">
        <v>0</v>
      </c>
      <c s="34">
        <f>ROUND(ROUND(H22,2)*ROUND(G22,2),0)</f>
      </c>
      <c r="O22">
        <f>(I22*21)/100</f>
      </c>
      <c t="s">
        <v>22</v>
      </c>
    </row>
    <row r="23" spans="1:5" ht="12.75">
      <c r="A23" s="35" t="s">
        <v>50</v>
      </c>
      <c r="E23" s="36" t="s">
        <v>47</v>
      </c>
    </row>
    <row r="24" spans="1:5" ht="51">
      <c r="A24" s="37" t="s">
        <v>51</v>
      </c>
      <c r="E24" s="38" t="s">
        <v>120</v>
      </c>
    </row>
    <row r="25" spans="1:5" ht="76.5">
      <c r="A25" t="s">
        <v>53</v>
      </c>
      <c r="E25" s="36" t="s">
        <v>117</v>
      </c>
    </row>
    <row r="26" spans="1:16" ht="12.75">
      <c r="A26" s="25" t="s">
        <v>45</v>
      </c>
      <c s="29" t="s">
        <v>35</v>
      </c>
      <c s="29" t="s">
        <v>121</v>
      </c>
      <c s="25" t="s">
        <v>47</v>
      </c>
      <c s="30" t="s">
        <v>122</v>
      </c>
      <c s="31" t="s">
        <v>91</v>
      </c>
      <c s="32">
        <v>48</v>
      </c>
      <c s="33">
        <v>0</v>
      </c>
      <c s="34">
        <f>ROUND(ROUND(H26,2)*ROUND(G26,2),0)</f>
      </c>
      <c r="O26">
        <f>(I26*21)/100</f>
      </c>
      <c t="s">
        <v>22</v>
      </c>
    </row>
    <row r="27" spans="1:5" ht="12.75">
      <c r="A27" s="35" t="s">
        <v>50</v>
      </c>
      <c r="E27" s="36" t="s">
        <v>47</v>
      </c>
    </row>
    <row r="28" spans="1:5" ht="51">
      <c r="A28" s="37" t="s">
        <v>51</v>
      </c>
      <c r="E28" s="38" t="s">
        <v>123</v>
      </c>
    </row>
    <row r="29" spans="1:5" ht="76.5">
      <c r="A29" t="s">
        <v>53</v>
      </c>
      <c r="E29" s="36" t="s">
        <v>117</v>
      </c>
    </row>
    <row r="30" spans="1:16" ht="12.75">
      <c r="A30" s="25" t="s">
        <v>45</v>
      </c>
      <c s="29" t="s">
        <v>37</v>
      </c>
      <c s="29" t="s">
        <v>124</v>
      </c>
      <c s="25" t="s">
        <v>47</v>
      </c>
      <c s="30" t="s">
        <v>125</v>
      </c>
      <c s="31" t="s">
        <v>91</v>
      </c>
      <c s="32">
        <v>82</v>
      </c>
      <c s="33">
        <v>0</v>
      </c>
      <c s="34">
        <f>ROUND(ROUND(H30,2)*ROUND(G30,2),0)</f>
      </c>
      <c r="O30">
        <f>(I30*21)/100</f>
      </c>
      <c t="s">
        <v>22</v>
      </c>
    </row>
    <row r="31" spans="1:5" ht="12.75">
      <c r="A31" s="35" t="s">
        <v>50</v>
      </c>
      <c r="E31" s="36" t="s">
        <v>47</v>
      </c>
    </row>
    <row r="32" spans="1:5" ht="51">
      <c r="A32" s="37" t="s">
        <v>51</v>
      </c>
      <c r="E32" s="38" t="s">
        <v>126</v>
      </c>
    </row>
    <row r="33" spans="1:5" ht="114.75">
      <c r="A33" t="s">
        <v>53</v>
      </c>
      <c r="E33" s="36" t="s">
        <v>127</v>
      </c>
    </row>
    <row r="34" spans="1:16" ht="12.75">
      <c r="A34" s="25" t="s">
        <v>45</v>
      </c>
      <c s="29" t="s">
        <v>71</v>
      </c>
      <c s="29" t="s">
        <v>128</v>
      </c>
      <c s="25" t="s">
        <v>47</v>
      </c>
      <c s="30" t="s">
        <v>129</v>
      </c>
      <c s="31" t="s">
        <v>91</v>
      </c>
      <c s="32">
        <v>2</v>
      </c>
      <c s="33">
        <v>0</v>
      </c>
      <c s="34">
        <f>ROUND(ROUND(H34,2)*ROUND(G34,2),0)</f>
      </c>
      <c r="O34">
        <f>(I34*21)/100</f>
      </c>
      <c t="s">
        <v>22</v>
      </c>
    </row>
    <row r="35" spans="1:5" ht="12.75">
      <c r="A35" s="35" t="s">
        <v>50</v>
      </c>
      <c r="E35" s="36" t="s">
        <v>47</v>
      </c>
    </row>
    <row r="36" spans="1:5" ht="51">
      <c r="A36" s="37" t="s">
        <v>51</v>
      </c>
      <c r="E36" s="38" t="s">
        <v>130</v>
      </c>
    </row>
    <row r="37" spans="1:5" ht="114.75">
      <c r="A37" t="s">
        <v>53</v>
      </c>
      <c r="E37" s="36" t="s">
        <v>127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131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131</v>
      </c>
      <c s="6"/>
      <c s="18" t="s">
        <v>132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108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45</v>
      </c>
      <c s="29" t="s">
        <v>29</v>
      </c>
      <c s="29" t="s">
        <v>133</v>
      </c>
      <c s="25" t="s">
        <v>47</v>
      </c>
      <c s="30" t="s">
        <v>134</v>
      </c>
      <c s="31" t="s">
        <v>111</v>
      </c>
      <c s="32">
        <v>74977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76.5">
      <c r="A11" s="37" t="s">
        <v>51</v>
      </c>
      <c r="E11" s="38" t="s">
        <v>135</v>
      </c>
    </row>
    <row r="12" spans="1:5" ht="25.5">
      <c r="A12" t="s">
        <v>53</v>
      </c>
      <c r="E12" s="36" t="s">
        <v>136</v>
      </c>
    </row>
    <row r="13" spans="1:16" ht="12.75">
      <c r="A13" s="25" t="s">
        <v>45</v>
      </c>
      <c s="29" t="s">
        <v>22</v>
      </c>
      <c s="29" t="s">
        <v>137</v>
      </c>
      <c s="25" t="s">
        <v>47</v>
      </c>
      <c s="30" t="s">
        <v>138</v>
      </c>
      <c s="31" t="s">
        <v>111</v>
      </c>
      <c s="32">
        <v>74977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25.5">
      <c r="A15" s="37" t="s">
        <v>51</v>
      </c>
      <c r="E15" s="38" t="s">
        <v>139</v>
      </c>
    </row>
    <row r="16" spans="1:5" ht="25.5">
      <c r="A16" t="s">
        <v>53</v>
      </c>
      <c r="E16" s="36" t="s">
        <v>140</v>
      </c>
    </row>
    <row r="17" spans="1:16" ht="12.75">
      <c r="A17" s="25" t="s">
        <v>45</v>
      </c>
      <c s="29" t="s">
        <v>23</v>
      </c>
      <c s="29" t="s">
        <v>141</v>
      </c>
      <c s="25" t="s">
        <v>47</v>
      </c>
      <c s="30" t="s">
        <v>142</v>
      </c>
      <c s="31" t="s">
        <v>98</v>
      </c>
      <c s="32">
        <v>180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38.25">
      <c r="A19" s="37" t="s">
        <v>51</v>
      </c>
      <c r="E19" s="38" t="s">
        <v>143</v>
      </c>
    </row>
    <row r="20" spans="1:5" ht="38.25">
      <c r="A20" t="s">
        <v>53</v>
      </c>
      <c r="E20" s="36" t="s">
        <v>144</v>
      </c>
    </row>
    <row r="21" spans="1:16" ht="12.75">
      <c r="A21" s="25" t="s">
        <v>45</v>
      </c>
      <c s="29" t="s">
        <v>33</v>
      </c>
      <c s="29" t="s">
        <v>145</v>
      </c>
      <c s="25" t="s">
        <v>47</v>
      </c>
      <c s="30" t="s">
        <v>146</v>
      </c>
      <c s="31" t="s">
        <v>105</v>
      </c>
      <c s="32">
        <v>18491.75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267.75">
      <c r="A23" s="37" t="s">
        <v>51</v>
      </c>
      <c r="E23" s="38" t="s">
        <v>147</v>
      </c>
    </row>
    <row r="24" spans="1:5" ht="38.25">
      <c r="A24" t="s">
        <v>53</v>
      </c>
      <c r="E24" s="36" t="s">
        <v>148</v>
      </c>
    </row>
    <row r="25" spans="1:16" ht="12.75">
      <c r="A25" s="25" t="s">
        <v>45</v>
      </c>
      <c s="29" t="s">
        <v>35</v>
      </c>
      <c s="29" t="s">
        <v>149</v>
      </c>
      <c s="25" t="s">
        <v>65</v>
      </c>
      <c s="30" t="s">
        <v>150</v>
      </c>
      <c s="31" t="s">
        <v>105</v>
      </c>
      <c s="32">
        <v>14934.65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25.5">
      <c r="A27" s="37" t="s">
        <v>51</v>
      </c>
      <c r="E27" s="38" t="s">
        <v>151</v>
      </c>
    </row>
    <row r="28" spans="1:5" ht="306">
      <c r="A28" t="s">
        <v>53</v>
      </c>
      <c r="E28" s="36" t="s">
        <v>152</v>
      </c>
    </row>
    <row r="29" spans="1:16" ht="12.75">
      <c r="A29" s="25" t="s">
        <v>45</v>
      </c>
      <c s="29" t="s">
        <v>37</v>
      </c>
      <c s="29" t="s">
        <v>149</v>
      </c>
      <c s="25" t="s">
        <v>69</v>
      </c>
      <c s="30" t="s">
        <v>150</v>
      </c>
      <c s="31" t="s">
        <v>105</v>
      </c>
      <c s="32">
        <v>3557.1</v>
      </c>
      <c s="33">
        <v>0</v>
      </c>
      <c s="34">
        <f>ROUND(ROUND(H29,2)*ROUND(G29,2),0)</f>
      </c>
      <c r="O29">
        <f>(I29*21)/100</f>
      </c>
      <c t="s">
        <v>22</v>
      </c>
    </row>
    <row r="30" spans="1:5" ht="12.75">
      <c r="A30" s="35" t="s">
        <v>50</v>
      </c>
      <c r="E30" s="36" t="s">
        <v>47</v>
      </c>
    </row>
    <row r="31" spans="1:5" ht="38.25">
      <c r="A31" s="37" t="s">
        <v>51</v>
      </c>
      <c r="E31" s="38" t="s">
        <v>153</v>
      </c>
    </row>
    <row r="32" spans="1:5" ht="306">
      <c r="A32" t="s">
        <v>53</v>
      </c>
      <c r="E32" s="36" t="s">
        <v>152</v>
      </c>
    </row>
    <row r="33" spans="1:16" ht="12.75">
      <c r="A33" s="25" t="s">
        <v>45</v>
      </c>
      <c s="29" t="s">
        <v>71</v>
      </c>
      <c s="29" t="s">
        <v>149</v>
      </c>
      <c s="25" t="s">
        <v>154</v>
      </c>
      <c s="30" t="s">
        <v>150</v>
      </c>
      <c s="31" t="s">
        <v>105</v>
      </c>
      <c s="32">
        <v>480</v>
      </c>
      <c s="33">
        <v>0</v>
      </c>
      <c s="34">
        <f>ROUND(ROUND(H33,2)*ROUND(G33,2),0)</f>
      </c>
      <c r="O33">
        <f>(I33*21)/100</f>
      </c>
      <c t="s">
        <v>22</v>
      </c>
    </row>
    <row r="34" spans="1:5" ht="12.75">
      <c r="A34" s="35" t="s">
        <v>50</v>
      </c>
      <c r="E34" s="36" t="s">
        <v>47</v>
      </c>
    </row>
    <row r="35" spans="1:5" ht="63.75">
      <c r="A35" s="37" t="s">
        <v>51</v>
      </c>
      <c r="E35" s="38" t="s">
        <v>155</v>
      </c>
    </row>
    <row r="36" spans="1:5" ht="306">
      <c r="A36" t="s">
        <v>53</v>
      </c>
      <c r="E36" s="36" t="s">
        <v>152</v>
      </c>
    </row>
    <row r="37" spans="1:16" ht="12.75">
      <c r="A37" s="25" t="s">
        <v>45</v>
      </c>
      <c s="29" t="s">
        <v>76</v>
      </c>
      <c s="29" t="s">
        <v>149</v>
      </c>
      <c s="25" t="s">
        <v>156</v>
      </c>
      <c s="30" t="s">
        <v>150</v>
      </c>
      <c s="31" t="s">
        <v>105</v>
      </c>
      <c s="32">
        <v>480</v>
      </c>
      <c s="33">
        <v>0</v>
      </c>
      <c s="34">
        <f>ROUND(ROUND(H37,2)*ROUND(G37,2),0)</f>
      </c>
      <c r="O37">
        <f>(I37*21)/100</f>
      </c>
      <c t="s">
        <v>22</v>
      </c>
    </row>
    <row r="38" spans="1:5" ht="12.75">
      <c r="A38" s="35" t="s">
        <v>50</v>
      </c>
      <c r="E38" s="36" t="s">
        <v>47</v>
      </c>
    </row>
    <row r="39" spans="1:5" ht="38.25">
      <c r="A39" s="37" t="s">
        <v>51</v>
      </c>
      <c r="E39" s="38" t="s">
        <v>157</v>
      </c>
    </row>
    <row r="40" spans="1:5" ht="306">
      <c r="A40" t="s">
        <v>53</v>
      </c>
      <c r="E40" s="36" t="s">
        <v>152</v>
      </c>
    </row>
    <row r="41" spans="1:16" ht="12.75">
      <c r="A41" s="25" t="s">
        <v>45</v>
      </c>
      <c s="29" t="s">
        <v>40</v>
      </c>
      <c s="29" t="s">
        <v>158</v>
      </c>
      <c s="25" t="s">
        <v>65</v>
      </c>
      <c s="30" t="s">
        <v>159</v>
      </c>
      <c s="31" t="s">
        <v>105</v>
      </c>
      <c s="32">
        <v>18491.75</v>
      </c>
      <c s="33">
        <v>0</v>
      </c>
      <c s="34">
        <f>ROUND(ROUND(H41,2)*ROUND(G41,2),0)</f>
      </c>
      <c r="O41">
        <f>(I41*21)/100</f>
      </c>
      <c t="s">
        <v>22</v>
      </c>
    </row>
    <row r="42" spans="1:5" ht="12.75">
      <c r="A42" s="35" t="s">
        <v>50</v>
      </c>
      <c r="E42" s="36" t="s">
        <v>47</v>
      </c>
    </row>
    <row r="43" spans="1:5" ht="38.25">
      <c r="A43" s="37" t="s">
        <v>51</v>
      </c>
      <c r="E43" s="38" t="s">
        <v>160</v>
      </c>
    </row>
    <row r="44" spans="1:5" ht="191.25">
      <c r="A44" t="s">
        <v>53</v>
      </c>
      <c r="E44" s="36" t="s">
        <v>161</v>
      </c>
    </row>
    <row r="45" spans="1:16" ht="12.75">
      <c r="A45" s="25" t="s">
        <v>45</v>
      </c>
      <c s="29" t="s">
        <v>42</v>
      </c>
      <c s="29" t="s">
        <v>158</v>
      </c>
      <c s="25" t="s">
        <v>69</v>
      </c>
      <c s="30" t="s">
        <v>159</v>
      </c>
      <c s="31" t="s">
        <v>105</v>
      </c>
      <c s="32">
        <v>3557.1</v>
      </c>
      <c s="33">
        <v>0</v>
      </c>
      <c s="34">
        <f>ROUND(ROUND(H45,2)*ROUND(G45,2),0)</f>
      </c>
      <c r="O45">
        <f>(I45*21)/100</f>
      </c>
      <c t="s">
        <v>22</v>
      </c>
    </row>
    <row r="46" spans="1:5" ht="12.75">
      <c r="A46" s="35" t="s">
        <v>50</v>
      </c>
      <c r="E46" s="36" t="s">
        <v>47</v>
      </c>
    </row>
    <row r="47" spans="1:5" ht="25.5">
      <c r="A47" s="37" t="s">
        <v>51</v>
      </c>
      <c r="E47" s="38" t="s">
        <v>162</v>
      </c>
    </row>
    <row r="48" spans="1:5" ht="191.25">
      <c r="A48" t="s">
        <v>53</v>
      </c>
      <c r="E48" s="36" t="s">
        <v>161</v>
      </c>
    </row>
    <row r="49" spans="1:16" ht="12.75">
      <c r="A49" s="25" t="s">
        <v>45</v>
      </c>
      <c s="29" t="s">
        <v>88</v>
      </c>
      <c s="29" t="s">
        <v>163</v>
      </c>
      <c s="25" t="s">
        <v>47</v>
      </c>
      <c s="30" t="s">
        <v>164</v>
      </c>
      <c s="31" t="s">
        <v>105</v>
      </c>
      <c s="32">
        <v>480</v>
      </c>
      <c s="33">
        <v>0</v>
      </c>
      <c s="34">
        <f>ROUND(ROUND(H49,2)*ROUND(G49,2),0)</f>
      </c>
      <c r="O49">
        <f>(I49*21)/100</f>
      </c>
      <c t="s">
        <v>22</v>
      </c>
    </row>
    <row r="50" spans="1:5" ht="12.75">
      <c r="A50" s="35" t="s">
        <v>50</v>
      </c>
      <c r="E50" s="36" t="s">
        <v>47</v>
      </c>
    </row>
    <row r="51" spans="1:5" ht="38.25">
      <c r="A51" s="37" t="s">
        <v>51</v>
      </c>
      <c r="E51" s="38" t="s">
        <v>165</v>
      </c>
    </row>
    <row r="52" spans="1:5" ht="229.5">
      <c r="A52" t="s">
        <v>53</v>
      </c>
      <c r="E52" s="36" t="s">
        <v>166</v>
      </c>
    </row>
    <row r="53" spans="1:16" ht="12.75">
      <c r="A53" s="25" t="s">
        <v>45</v>
      </c>
      <c s="29" t="s">
        <v>94</v>
      </c>
      <c s="29" t="s">
        <v>167</v>
      </c>
      <c s="25" t="s">
        <v>47</v>
      </c>
      <c s="30" t="s">
        <v>168</v>
      </c>
      <c s="31" t="s">
        <v>105</v>
      </c>
      <c s="32">
        <v>14934.65</v>
      </c>
      <c s="33">
        <v>0</v>
      </c>
      <c s="34">
        <f>ROUND(ROUND(H53,2)*ROUND(G53,2),0)</f>
      </c>
      <c r="O53">
        <f>(I53*21)/100</f>
      </c>
      <c t="s">
        <v>22</v>
      </c>
    </row>
    <row r="54" spans="1:5" ht="12.75">
      <c r="A54" s="35" t="s">
        <v>50</v>
      </c>
      <c r="E54" s="36" t="s">
        <v>47</v>
      </c>
    </row>
    <row r="55" spans="1:5" ht="12.75">
      <c r="A55" s="37" t="s">
        <v>51</v>
      </c>
      <c r="E55" s="38" t="s">
        <v>169</v>
      </c>
    </row>
    <row r="56" spans="1:5" ht="38.25">
      <c r="A56" t="s">
        <v>53</v>
      </c>
      <c r="E56" s="36" t="s">
        <v>170</v>
      </c>
    </row>
    <row r="57" spans="1:16" ht="12.75">
      <c r="A57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111</v>
      </c>
      <c s="32">
        <v>87</v>
      </c>
      <c s="33">
        <v>0</v>
      </c>
      <c s="34">
        <f>ROUND(ROUND(H57,2)*ROUND(G57,2),0)</f>
      </c>
      <c r="O57">
        <f>(I57*21)/100</f>
      </c>
      <c t="s">
        <v>22</v>
      </c>
    </row>
    <row r="58" spans="1:5" ht="12.75">
      <c r="A58" s="35" t="s">
        <v>50</v>
      </c>
      <c r="E58" s="36" t="s">
        <v>47</v>
      </c>
    </row>
    <row r="59" spans="1:5" ht="12.75">
      <c r="A59" s="37" t="s">
        <v>51</v>
      </c>
      <c r="E59" s="38" t="s">
        <v>174</v>
      </c>
    </row>
    <row r="60" spans="1:5" ht="38.25">
      <c r="A60" t="s">
        <v>53</v>
      </c>
      <c r="E60" s="36" t="s">
        <v>175</v>
      </c>
    </row>
    <row r="61" spans="1:16" ht="12.75">
      <c r="A61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105</v>
      </c>
      <c s="32">
        <v>14934.65</v>
      </c>
      <c s="33">
        <v>0</v>
      </c>
      <c s="34">
        <f>ROUND(ROUND(H61,2)*ROUND(G61,2),0)</f>
      </c>
      <c r="O61">
        <f>(I61*21)/100</f>
      </c>
      <c t="s">
        <v>22</v>
      </c>
    </row>
    <row r="62" spans="1:5" ht="12.75">
      <c r="A62" s="35" t="s">
        <v>50</v>
      </c>
      <c r="E62" s="36" t="s">
        <v>47</v>
      </c>
    </row>
    <row r="63" spans="1:5" ht="25.5">
      <c r="A63" s="37" t="s">
        <v>51</v>
      </c>
      <c r="E63" s="38" t="s">
        <v>179</v>
      </c>
    </row>
    <row r="64" spans="1:5" ht="51">
      <c r="A64" t="s">
        <v>53</v>
      </c>
      <c r="E64" s="36" t="s">
        <v>180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181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181</v>
      </c>
      <c s="6"/>
      <c s="18" t="s">
        <v>182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183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184</v>
      </c>
      <c s="25" t="s">
        <v>96</v>
      </c>
      <c s="30" t="s">
        <v>185</v>
      </c>
      <c s="31" t="s">
        <v>49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38.25">
      <c r="A11" s="37" t="s">
        <v>51</v>
      </c>
      <c r="E11" s="38" t="s">
        <v>186</v>
      </c>
    </row>
    <row r="12" spans="1:5" ht="12.75">
      <c r="A12" t="s">
        <v>53</v>
      </c>
      <c r="E12" s="36" t="s">
        <v>47</v>
      </c>
    </row>
    <row r="13" spans="1:16" ht="12.75">
      <c r="A13" s="25" t="s">
        <v>45</v>
      </c>
      <c s="29" t="s">
        <v>22</v>
      </c>
      <c s="29" t="s">
        <v>187</v>
      </c>
      <c s="25" t="s">
        <v>96</v>
      </c>
      <c s="30" t="s">
        <v>188</v>
      </c>
      <c s="31" t="s">
        <v>49</v>
      </c>
      <c s="32">
        <v>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38.25">
      <c r="A15" s="37" t="s">
        <v>51</v>
      </c>
      <c r="E15" s="38" t="s">
        <v>189</v>
      </c>
    </row>
    <row r="16" spans="1:5" ht="12.75">
      <c r="A16" t="s">
        <v>53</v>
      </c>
      <c r="E16" s="36" t="s">
        <v>47</v>
      </c>
    </row>
    <row r="17" spans="1:16" ht="12.75">
      <c r="A17" s="25" t="s">
        <v>45</v>
      </c>
      <c s="29" t="s">
        <v>23</v>
      </c>
      <c s="29" t="s">
        <v>190</v>
      </c>
      <c s="25" t="s">
        <v>96</v>
      </c>
      <c s="30" t="s">
        <v>191</v>
      </c>
      <c s="31" t="s">
        <v>192</v>
      </c>
      <c s="32">
        <v>6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89.25">
      <c r="A19" s="37" t="s">
        <v>51</v>
      </c>
      <c r="E19" s="38" t="s">
        <v>193</v>
      </c>
    </row>
    <row r="20" spans="1:5" ht="12.75">
      <c r="A20" t="s">
        <v>53</v>
      </c>
      <c r="E20" s="36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